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a\Desktop\"/>
    </mc:Choice>
  </mc:AlternateContent>
  <bookViews>
    <workbookView xWindow="0" yWindow="0" windowWidth="23040" windowHeight="9576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  <c r="G14" i="1" s="1"/>
  <c r="D14" i="1"/>
  <c r="F12" i="1"/>
  <c r="G12" i="1" s="1"/>
  <c r="F10" i="1"/>
  <c r="G10" i="1" s="1"/>
  <c r="F8" i="1"/>
  <c r="G8" i="1" s="1"/>
  <c r="F6" i="1"/>
  <c r="G6" i="1" s="1"/>
  <c r="F4" i="1"/>
  <c r="G16" i="1" l="1"/>
  <c r="G18" i="1" s="1"/>
  <c r="G21" i="1" s="1"/>
  <c r="G25" i="1" l="1"/>
  <c r="G27" i="1" s="1"/>
  <c r="G33" i="1" s="1"/>
  <c r="G35" i="1" l="1"/>
  <c r="G39" i="1" s="1"/>
</calcChain>
</file>

<file path=xl/comments1.xml><?xml version="1.0" encoding="utf-8"?>
<comments xmlns="http://schemas.openxmlformats.org/spreadsheetml/2006/main">
  <authors>
    <author>Daniela Cioffi</author>
  </authors>
  <commentList>
    <comment ref="F3" authorId="0" shapeId="0">
      <text>
        <r>
          <rPr>
            <sz val="8"/>
            <color indexed="81"/>
            <rFont val="Tahoma"/>
          </rPr>
          <t xml:space="preserve">INSERIRE VALORE TOTALE FINALE
</t>
        </r>
      </text>
    </comment>
    <comment ref="G17" authorId="0" shapeId="0">
      <text>
        <r>
          <rPr>
            <sz val="8"/>
            <color indexed="81"/>
            <rFont val="Tahoma"/>
          </rPr>
          <t xml:space="preserve">INSERIRE IMPORTO GiA' LIQUIDATO IN PRIMA ISTANZA
</t>
        </r>
      </text>
    </comment>
  </commentList>
</comments>
</file>

<file path=xl/sharedStrings.xml><?xml version="1.0" encoding="utf-8"?>
<sst xmlns="http://schemas.openxmlformats.org/spreadsheetml/2006/main" count="29" uniqueCount="29">
  <si>
    <t>COMPENSI PER OPERAZIONI DI CUSTODIA                   - LIQUIDAZIONE FINALE -</t>
  </si>
  <si>
    <t>SCAGLIONE</t>
  </si>
  <si>
    <t>DA</t>
  </si>
  <si>
    <t>A</t>
  </si>
  <si>
    <t>%</t>
  </si>
  <si>
    <t>VALORE DI VENDITA (e per scaglioni)</t>
  </si>
  <si>
    <t>PROGR.</t>
  </si>
  <si>
    <t>FINO A 25.000 €</t>
  </si>
  <si>
    <t>FISSO</t>
  </si>
  <si>
    <t>DA 25.000 A 100.000 €</t>
  </si>
  <si>
    <t>DA 100.000 A 200.000 €</t>
  </si>
  <si>
    <t>DA 200.000 A 300.000 €</t>
  </si>
  <si>
    <t>DA 300.000 A 500.000 €</t>
  </si>
  <si>
    <t>DA 500.000 € IN POI</t>
  </si>
  <si>
    <t>TOTALE</t>
  </si>
  <si>
    <t>1a liquidazione</t>
  </si>
  <si>
    <t>GIA' LIQUIDATO</t>
  </si>
  <si>
    <t>liquidazione finale</t>
  </si>
  <si>
    <t>DA RICEVERE</t>
  </si>
  <si>
    <t xml:space="preserve"> + aumento 20% per sfratto</t>
  </si>
  <si>
    <t xml:space="preserve"> + rimb. Forfett. 10%</t>
  </si>
  <si>
    <t>sommano</t>
  </si>
  <si>
    <t xml:space="preserve"> + sp. Fabbro</t>
  </si>
  <si>
    <t xml:space="preserve"> - acconto</t>
  </si>
  <si>
    <t>Imponibile</t>
  </si>
  <si>
    <t>Iva 22%</t>
  </si>
  <si>
    <t xml:space="preserve"> +  marche e uff. giud</t>
  </si>
  <si>
    <t xml:space="preserve"> - 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</si>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</sst>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164" formatCode="0.0%"/>
  </numFmts>
  <fonts count="21">
    <font>
      <sz val="11"/>
      <color theme="1"/>
      <name val="Calibri"/>
      <family val="2"/>
      <scheme val="minor"/>
    </font>
    <font>
      <b/>
      <sz val="1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6"/>
      <name val="Antique Olive (PCL6)"/>
      <family val="2"/>
    </font>
    <font>
      <sz val="11"/>
      <name val="Times New Roman"/>
      <family val="1"/>
    </font>
    <font>
      <b/>
      <sz val="14"/>
      <name val="Arial"/>
      <family val="2"/>
    </font>
    <font>
      <sz val="12"/>
      <name val="Times New Roman"/>
      <family val="1"/>
    </font>
    <font>
      <sz val="14"/>
      <name val="Arial"/>
      <family val="2"/>
    </font>
    <font>
      <b/>
      <sz val="10"/>
      <name val="Arial"/>
      <family val="2"/>
    </font>
    <font>
      <sz val="11"/>
      <color indexed="47"/>
      <name val="Times New Roman"/>
      <family val="1"/>
    </font>
    <font>
      <sz val="10"/>
      <color indexed="47"/>
      <name val="Arial"/>
      <family val="2"/>
    </font>
    <font>
      <b/>
      <sz val="14"/>
      <color indexed="47"/>
      <name val="Arial"/>
      <family val="2"/>
    </font>
    <font>
      <sz val="11"/>
      <color indexed="47"/>
      <name val="Arial"/>
      <family val="2"/>
    </font>
    <font>
      <sz val="12"/>
      <color indexed="47"/>
      <name val="Arial"/>
      <family val="2"/>
    </font>
    <font>
      <sz val="10"/>
      <name val="Arial"/>
      <family val="2"/>
    </font>
    <font>
      <b/>
      <sz val="12"/>
      <color indexed="47"/>
      <name val="Arial"/>
      <family val="2"/>
    </font>
    <font>
      <sz val="11"/>
      <name val="Arial"/>
      <family val="2"/>
    </font>
    <font>
      <sz val="10"/>
      <name val="Times New Roman"/>
      <family val="1"/>
    </font>
    <font>
      <b/>
      <sz val="16"/>
      <name val="Arial"/>
      <family val="2"/>
    </font>
    <font>
      <sz val="8"/>
      <color indexed="81"/>
      <name val="Tahoma"/>
    </font>
  </fonts>
  <fills count="1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3" fontId="2" fillId="6" borderId="6" xfId="0" applyNumberFormat="1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4" fillId="8" borderId="8" xfId="0" applyFont="1" applyFill="1" applyBorder="1"/>
    <xf numFmtId="0" fontId="5" fillId="8" borderId="5" xfId="0" applyFont="1" applyFill="1" applyBorder="1"/>
    <xf numFmtId="0" fontId="5" fillId="8" borderId="9" xfId="0" applyFont="1" applyFill="1" applyBorder="1"/>
    <xf numFmtId="44" fontId="6" fillId="9" borderId="10" xfId="0" applyNumberFormat="1" applyFont="1" applyFill="1" applyBorder="1" applyProtection="1">
      <protection locked="0"/>
    </xf>
    <xf numFmtId="0" fontId="7" fillId="8" borderId="11" xfId="0" applyFont="1" applyFill="1" applyBorder="1"/>
    <xf numFmtId="0" fontId="8" fillId="0" borderId="8" xfId="0" applyFont="1" applyBorder="1"/>
    <xf numFmtId="44" fontId="9" fillId="3" borderId="5" xfId="0" applyNumberFormat="1" applyFont="1" applyFill="1" applyBorder="1"/>
    <xf numFmtId="44" fontId="9" fillId="5" borderId="5" xfId="0" applyNumberFormat="1" applyFont="1" applyFill="1" applyBorder="1"/>
    <xf numFmtId="0" fontId="6" fillId="4" borderId="5" xfId="0" applyFont="1" applyFill="1" applyBorder="1" applyAlignment="1">
      <alignment horizontal="center"/>
    </xf>
    <xf numFmtId="44" fontId="3" fillId="0" borderId="12" xfId="0" applyNumberFormat="1" applyFont="1" applyBorder="1"/>
    <xf numFmtId="44" fontId="2" fillId="0" borderId="7" xfId="0" applyNumberFormat="1" applyFont="1" applyBorder="1"/>
    <xf numFmtId="0" fontId="10" fillId="8" borderId="8" xfId="0" applyFont="1" applyFill="1" applyBorder="1"/>
    <xf numFmtId="3" fontId="11" fillId="8" borderId="5" xfId="0" applyNumberFormat="1" applyFont="1" applyFill="1" applyBorder="1" applyAlignment="1">
      <alignment horizontal="center"/>
    </xf>
    <xf numFmtId="3" fontId="12" fillId="8" borderId="5" xfId="0" applyNumberFormat="1" applyFont="1" applyFill="1" applyBorder="1" applyAlignment="1">
      <alignment horizontal="center"/>
    </xf>
    <xf numFmtId="3" fontId="13" fillId="8" borderId="5" xfId="0" applyNumberFormat="1" applyFont="1" applyFill="1" applyBorder="1" applyAlignment="1">
      <alignment horizontal="center"/>
    </xf>
    <xf numFmtId="3" fontId="14" fillId="8" borderId="7" xfId="0" applyNumberFormat="1" applyFont="1" applyFill="1" applyBorder="1" applyAlignment="1">
      <alignment horizontal="center"/>
    </xf>
    <xf numFmtId="9" fontId="6" fillId="4" borderId="5" xfId="0" applyNumberFormat="1" applyFont="1" applyFill="1" applyBorder="1" applyAlignment="1">
      <alignment horizontal="center"/>
    </xf>
    <xf numFmtId="44" fontId="3" fillId="0" borderId="5" xfId="0" applyNumberFormat="1" applyFont="1" applyBorder="1"/>
    <xf numFmtId="3" fontId="15" fillId="8" borderId="5" xfId="0" applyNumberFormat="1" applyFont="1" applyFill="1" applyBorder="1" applyAlignment="1">
      <alignment horizontal="center"/>
    </xf>
    <xf numFmtId="0" fontId="12" fillId="8" borderId="5" xfId="0" applyFont="1" applyFill="1" applyBorder="1" applyAlignment="1">
      <alignment horizontal="center"/>
    </xf>
    <xf numFmtId="0" fontId="10" fillId="8" borderId="5" xfId="0" applyFont="1" applyFill="1" applyBorder="1"/>
    <xf numFmtId="44" fontId="16" fillId="8" borderId="7" xfId="0" applyNumberFormat="1" applyFont="1" applyFill="1" applyBorder="1"/>
    <xf numFmtId="164" fontId="6" fillId="4" borderId="5" xfId="0" applyNumberFormat="1" applyFont="1" applyFill="1" applyBorder="1" applyAlignment="1">
      <alignment horizontal="center"/>
    </xf>
    <xf numFmtId="0" fontId="13" fillId="8" borderId="5" xfId="0" applyFont="1" applyFill="1" applyBorder="1" applyAlignment="1">
      <alignment horizontal="center"/>
    </xf>
    <xf numFmtId="3" fontId="11" fillId="3" borderId="5" xfId="0" applyNumberFormat="1" applyFont="1" applyFill="1" applyBorder="1" applyAlignment="1">
      <alignment horizontal="center"/>
    </xf>
    <xf numFmtId="0" fontId="17" fillId="8" borderId="5" xfId="0" applyFont="1" applyFill="1" applyBorder="1" applyAlignment="1">
      <alignment horizontal="center"/>
    </xf>
    <xf numFmtId="3" fontId="17" fillId="8" borderId="5" xfId="0" applyNumberFormat="1" applyFont="1" applyFill="1" applyBorder="1" applyAlignment="1">
      <alignment horizontal="center"/>
    </xf>
    <xf numFmtId="44" fontId="2" fillId="8" borderId="7" xfId="0" applyNumberFormat="1" applyFont="1" applyFill="1" applyBorder="1"/>
    <xf numFmtId="0" fontId="18" fillId="0" borderId="13" xfId="0" applyFont="1" applyBorder="1"/>
    <xf numFmtId="0" fontId="15" fillId="3" borderId="6" xfId="0" applyFont="1" applyFill="1" applyBorder="1"/>
    <xf numFmtId="0" fontId="15" fillId="5" borderId="6" xfId="0" applyFont="1" applyFill="1" applyBorder="1"/>
    <xf numFmtId="0" fontId="15" fillId="4" borderId="6" xfId="0" applyFont="1" applyFill="1" applyBorder="1"/>
    <xf numFmtId="0" fontId="6" fillId="6" borderId="6" xfId="0" applyFont="1" applyFill="1" applyBorder="1" applyAlignment="1">
      <alignment horizontal="center"/>
    </xf>
    <xf numFmtId="44" fontId="6" fillId="7" borderId="14" xfId="0" applyNumberFormat="1" applyFont="1" applyFill="1" applyBorder="1"/>
    <xf numFmtId="0" fontId="19" fillId="3" borderId="1" xfId="0" applyFont="1" applyFill="1" applyBorder="1"/>
    <xf numFmtId="0" fontId="19" fillId="3" borderId="2" xfId="0" applyFont="1" applyFill="1" applyBorder="1"/>
    <xf numFmtId="0" fontId="19" fillId="3" borderId="15" xfId="0" applyFont="1" applyFill="1" applyBorder="1"/>
    <xf numFmtId="0" fontId="6" fillId="6" borderId="16" xfId="0" applyFont="1" applyFill="1" applyBorder="1" applyAlignment="1">
      <alignment horizontal="center"/>
    </xf>
    <xf numFmtId="44" fontId="6" fillId="0" borderId="17" xfId="0" applyNumberFormat="1" applyFont="1" applyFill="1" applyBorder="1" applyProtection="1">
      <protection locked="0"/>
    </xf>
    <xf numFmtId="0" fontId="19" fillId="10" borderId="18" xfId="0" applyFont="1" applyFill="1" applyBorder="1"/>
    <xf numFmtId="0" fontId="19" fillId="10" borderId="19" xfId="0" applyFont="1" applyFill="1" applyBorder="1"/>
    <xf numFmtId="0" fontId="19" fillId="10" borderId="20" xfId="0" applyFont="1" applyFill="1" applyBorder="1"/>
    <xf numFmtId="0" fontId="6" fillId="11" borderId="21" xfId="0" applyFont="1" applyFill="1" applyBorder="1" applyAlignment="1">
      <alignment horizontal="center"/>
    </xf>
    <xf numFmtId="44" fontId="6" fillId="12" borderId="22" xfId="0" applyNumberFormat="1" applyFont="1" applyFill="1" applyBorder="1"/>
    <xf numFmtId="0" fontId="8" fillId="0" borderId="0" xfId="0" applyFont="1"/>
    <xf numFmtId="44" fontId="8" fillId="0" borderId="0" xfId="0" applyNumberFormat="1" applyFont="1"/>
    <xf numFmtId="44" fontId="8" fillId="0" borderId="0" xfId="0" applyNumberFormat="1" applyFont="1" applyBorder="1"/>
    <xf numFmtId="44" fontId="8" fillId="0" borderId="23" xfId="0" applyNumberFormat="1" applyFont="1" applyBorder="1"/>
    <xf numFmtId="44" fontId="8" fillId="0" borderId="0" xfId="0" quotePrefix="1" applyNumberFormat="1" applyFont="1"/>
    <xf numFmtId="44" fontId="6" fillId="0" borderId="0" xfId="0" applyNumberFormat="1" applyFont="1"/>
    <xf numFmtId="0" fontId="6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39"/>
  <sheetViews>
    <sheetView tabSelected="1" topLeftCell="A10" workbookViewId="0">
      <selection activeCell="G31" sqref="G31"/>
    </sheetView>
  </sheetViews>
  <sheetFormatPr defaultRowHeight="14.4"/>
  <cols>
    <col min="2" max="4" width="13.109375" bestFit="1" customWidth="1"/>
    <col min="5" max="5" width="8.6640625" bestFit="1" customWidth="1"/>
    <col min="6" max="6" width="32.21875" bestFit="1" customWidth="1"/>
    <col min="7" max="7" width="15.21875" bestFit="1" customWidth="1"/>
  </cols>
  <sheetData>
    <row r="1" spans="1:7" ht="22.8">
      <c r="A1" s="1" t="s">
        <v>0</v>
      </c>
      <c r="B1" s="2"/>
      <c r="C1" s="2"/>
      <c r="D1" s="2"/>
      <c r="E1" s="2"/>
      <c r="F1" s="2"/>
      <c r="G1" s="3"/>
    </row>
    <row r="2" spans="1:7" ht="109.8" thickBot="1">
      <c r="A2" s="4"/>
      <c r="B2" s="5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1:7" ht="21.6" thickBot="1">
      <c r="A3" s="9"/>
      <c r="B3" s="10"/>
      <c r="C3" s="10"/>
      <c r="D3" s="10"/>
      <c r="E3" s="11"/>
      <c r="F3" s="12"/>
      <c r="G3" s="13"/>
    </row>
    <row r="4" spans="1:7" ht="17.399999999999999">
      <c r="A4" s="14" t="s">
        <v>7</v>
      </c>
      <c r="B4" s="15">
        <v>25000</v>
      </c>
      <c r="C4" s="16">
        <v>0</v>
      </c>
      <c r="D4" s="16">
        <v>25000</v>
      </c>
      <c r="E4" s="17" t="s">
        <v>8</v>
      </c>
      <c r="F4" s="18">
        <f>IF($F$3&lt;=C4,0,IF(AND($F$3&gt;C4,$F$3&lt;=D4),$F$3-C4,B4))</f>
        <v>0</v>
      </c>
      <c r="G4" s="19">
        <v>750</v>
      </c>
    </row>
    <row r="5" spans="1:7" ht="17.399999999999999">
      <c r="A5" s="20"/>
      <c r="B5" s="21"/>
      <c r="C5" s="21"/>
      <c r="D5" s="21"/>
      <c r="E5" s="22"/>
      <c r="F5" s="23"/>
      <c r="G5" s="24"/>
    </row>
    <row r="6" spans="1:7" ht="17.399999999999999">
      <c r="A6" s="14" t="s">
        <v>9</v>
      </c>
      <c r="B6" s="15">
        <v>75000</v>
      </c>
      <c r="C6" s="16">
        <v>25000</v>
      </c>
      <c r="D6" s="16">
        <v>100000</v>
      </c>
      <c r="E6" s="25">
        <v>0.01</v>
      </c>
      <c r="F6" s="26">
        <f>IF($F$3&lt;=C6,0,IF(AND($F$3&gt;C6,$F$3&lt;=D6),$F$3-C6,B6))</f>
        <v>0</v>
      </c>
      <c r="G6" s="19">
        <f>F6*E6</f>
        <v>0</v>
      </c>
    </row>
    <row r="7" spans="1:7" ht="17.399999999999999">
      <c r="A7" s="20"/>
      <c r="B7" s="27"/>
      <c r="C7" s="21"/>
      <c r="D7" s="21"/>
      <c r="E7" s="28"/>
      <c r="F7" s="29"/>
      <c r="G7" s="30"/>
    </row>
    <row r="8" spans="1:7" ht="17.399999999999999">
      <c r="A8" s="14" t="s">
        <v>10</v>
      </c>
      <c r="B8" s="15">
        <v>100000</v>
      </c>
      <c r="C8" s="16">
        <v>100000</v>
      </c>
      <c r="D8" s="16">
        <v>200000</v>
      </c>
      <c r="E8" s="31">
        <v>8.0000000000000002E-3</v>
      </c>
      <c r="F8" s="26">
        <f>IF($F$3&lt;=C8,0,IF(AND($F$3&gt;C8,$F$3&lt;=D8),$F$3-C8,B8))</f>
        <v>0</v>
      </c>
      <c r="G8" s="19">
        <f>F8*E8</f>
        <v>0</v>
      </c>
    </row>
    <row r="9" spans="1:7" ht="17.399999999999999">
      <c r="A9" s="20"/>
      <c r="B9" s="21"/>
      <c r="C9" s="21"/>
      <c r="D9" s="21"/>
      <c r="E9" s="28"/>
      <c r="F9" s="23"/>
      <c r="G9" s="30"/>
    </row>
    <row r="10" spans="1:7" ht="17.399999999999999">
      <c r="A10" s="14" t="s">
        <v>11</v>
      </c>
      <c r="B10" s="15">
        <v>100000</v>
      </c>
      <c r="C10" s="16">
        <v>200000</v>
      </c>
      <c r="D10" s="16">
        <v>300000</v>
      </c>
      <c r="E10" s="31">
        <v>7.0000000000000001E-3</v>
      </c>
      <c r="F10" s="26">
        <f>IF($F$3&lt;=C10,0,IF(AND($F$3&gt;C10,$F$3&lt;=D10),$F$3-C10,B10))</f>
        <v>0</v>
      </c>
      <c r="G10" s="19">
        <f>F10*E10</f>
        <v>0</v>
      </c>
    </row>
    <row r="11" spans="1:7" ht="17.399999999999999">
      <c r="A11" s="20"/>
      <c r="B11" s="21"/>
      <c r="C11" s="21"/>
      <c r="D11" s="21"/>
      <c r="E11" s="28"/>
      <c r="F11" s="23"/>
      <c r="G11" s="30"/>
    </row>
    <row r="12" spans="1:7" ht="17.399999999999999">
      <c r="A12" s="14" t="s">
        <v>12</v>
      </c>
      <c r="B12" s="15">
        <v>200000</v>
      </c>
      <c r="C12" s="16">
        <v>300000</v>
      </c>
      <c r="D12" s="16">
        <v>500000</v>
      </c>
      <c r="E12" s="31">
        <v>5.0000000000000001E-3</v>
      </c>
      <c r="F12" s="26">
        <f>IF($F$3&lt;=C12,0,IF(AND($F$3&gt;C12,$F$3&lt;=D12),$F$3-C12,B12))</f>
        <v>0</v>
      </c>
      <c r="G12" s="19">
        <f>F12*E12</f>
        <v>0</v>
      </c>
    </row>
    <row r="13" spans="1:7" ht="15.6">
      <c r="A13" s="20"/>
      <c r="B13" s="21"/>
      <c r="C13" s="21"/>
      <c r="D13" s="21"/>
      <c r="E13" s="32"/>
      <c r="F13" s="23"/>
      <c r="G13" s="30"/>
    </row>
    <row r="14" spans="1:7" ht="17.399999999999999">
      <c r="A14" s="14" t="s">
        <v>13</v>
      </c>
      <c r="B14" s="15"/>
      <c r="C14" s="16">
        <v>500000</v>
      </c>
      <c r="D14" s="16">
        <f>F3</f>
        <v>0</v>
      </c>
      <c r="E14" s="31">
        <v>3.0000000000000001E-3</v>
      </c>
      <c r="F14" s="26">
        <f>IF($F$3&lt;=C14,0,IF(AND($F$3&gt;C14,$F$3&lt;=D14),$F$3-C14,B14))</f>
        <v>0</v>
      </c>
      <c r="G14" s="19">
        <f>F14*E14</f>
        <v>0</v>
      </c>
    </row>
    <row r="15" spans="1:7" ht="15.6">
      <c r="A15" s="20"/>
      <c r="B15" s="33"/>
      <c r="C15" s="21"/>
      <c r="D15" s="27"/>
      <c r="E15" s="34"/>
      <c r="F15" s="35"/>
      <c r="G15" s="36"/>
    </row>
    <row r="16" spans="1:7" ht="18" thickBot="1">
      <c r="A16" s="37"/>
      <c r="B16" s="38"/>
      <c r="C16" s="39"/>
      <c r="D16" s="39"/>
      <c r="E16" s="40"/>
      <c r="F16" s="41" t="s">
        <v>14</v>
      </c>
      <c r="G16" s="42">
        <f>SUM(G1:G15)</f>
        <v>750</v>
      </c>
    </row>
    <row r="17" spans="1:7" ht="21">
      <c r="A17" s="43" t="s">
        <v>15</v>
      </c>
      <c r="B17" s="44"/>
      <c r="C17" s="44"/>
      <c r="D17" s="44"/>
      <c r="E17" s="45"/>
      <c r="F17" s="46" t="s">
        <v>16</v>
      </c>
      <c r="G17" s="47"/>
    </row>
    <row r="18" spans="1:7" ht="21.6" thickBot="1">
      <c r="A18" s="48" t="s">
        <v>17</v>
      </c>
      <c r="B18" s="49"/>
      <c r="C18" s="49"/>
      <c r="D18" s="49"/>
      <c r="E18" s="50"/>
      <c r="F18" s="51" t="s">
        <v>18</v>
      </c>
      <c r="G18" s="52">
        <f>(G16-G17)</f>
        <v>750</v>
      </c>
    </row>
    <row r="21" spans="1:7" ht="17.399999999999999">
      <c r="A21" s="53"/>
      <c r="B21" s="53"/>
      <c r="C21" s="53"/>
      <c r="D21" s="53"/>
      <c r="E21" s="53"/>
      <c r="F21" s="53"/>
      <c r="G21" s="54">
        <f>G18</f>
        <v>750</v>
      </c>
    </row>
    <row r="22" spans="1:7" ht="17.399999999999999">
      <c r="A22" s="53"/>
      <c r="B22" s="53"/>
      <c r="C22" s="53"/>
      <c r="D22" s="53"/>
      <c r="E22" s="53"/>
      <c r="F22" s="53"/>
      <c r="G22" s="54"/>
    </row>
    <row r="23" spans="1:7" ht="17.399999999999999">
      <c r="A23" s="53"/>
      <c r="B23" s="53"/>
      <c r="C23" s="53"/>
      <c r="D23" s="53"/>
      <c r="E23" s="53"/>
      <c r="F23" s="53" t="s">
        <v>19</v>
      </c>
      <c r="G23" s="55"/>
    </row>
    <row r="24" spans="1:7" ht="17.399999999999999">
      <c r="A24" s="53"/>
      <c r="B24" s="53"/>
      <c r="C24" s="53"/>
      <c r="D24" s="53"/>
      <c r="E24" s="53"/>
      <c r="F24" s="53"/>
      <c r="G24" s="55"/>
    </row>
    <row r="25" spans="1:7" ht="17.399999999999999">
      <c r="A25" s="53"/>
      <c r="B25" s="53"/>
      <c r="C25" s="53"/>
      <c r="D25" s="53"/>
      <c r="E25" s="53"/>
      <c r="F25" s="53" t="s">
        <v>20</v>
      </c>
      <c r="G25" s="56">
        <f>(G21+G23)*10%</f>
        <v>75</v>
      </c>
    </row>
    <row r="26" spans="1:7" ht="17.399999999999999">
      <c r="A26" s="53"/>
      <c r="B26" s="53"/>
      <c r="C26" s="53"/>
      <c r="D26" s="53"/>
      <c r="E26" s="53"/>
      <c r="F26" s="53"/>
      <c r="G26" s="54"/>
    </row>
    <row r="27" spans="1:7" ht="17.399999999999999">
      <c r="A27" s="53"/>
      <c r="B27" s="53"/>
      <c r="C27" s="53"/>
      <c r="D27" s="53"/>
      <c r="E27" s="53"/>
      <c r="F27" s="53" t="s">
        <v>21</v>
      </c>
      <c r="G27" s="54">
        <f>SUM(G21:G25)</f>
        <v>825</v>
      </c>
    </row>
    <row r="28" spans="1:7" ht="17.399999999999999">
      <c r="A28" s="53"/>
      <c r="B28" s="53"/>
      <c r="C28" s="53"/>
      <c r="D28" s="53"/>
      <c r="E28" s="53"/>
      <c r="F28" s="53"/>
      <c r="G28" s="54"/>
    </row>
    <row r="29" spans="1:7" ht="17.399999999999999">
      <c r="A29" s="53"/>
      <c r="B29" s="53"/>
      <c r="C29" s="53"/>
      <c r="D29" s="53"/>
      <c r="E29" s="53"/>
      <c r="F29" s="53" t="s">
        <v>22</v>
      </c>
      <c r="G29" s="57">
        <v>0</v>
      </c>
    </row>
    <row r="30" spans="1:7" ht="17.399999999999999">
      <c r="A30" s="53"/>
      <c r="B30" s="53"/>
      <c r="C30" s="53"/>
      <c r="D30" s="53"/>
      <c r="E30" s="53"/>
      <c r="F30" s="53"/>
      <c r="G30" s="54"/>
    </row>
    <row r="31" spans="1:7" ht="17.399999999999999">
      <c r="A31" s="53"/>
      <c r="B31" s="53"/>
      <c r="C31" s="53"/>
      <c r="D31" s="53"/>
      <c r="E31" s="53"/>
      <c r="F31" s="53" t="s">
        <v>23</v>
      </c>
      <c r="G31" s="56"/>
    </row>
    <row r="32" spans="1:7" ht="17.399999999999999">
      <c r="A32" s="53"/>
      <c r="B32" s="53"/>
      <c r="C32" s="53"/>
      <c r="D32" s="53"/>
      <c r="E32" s="53"/>
      <c r="F32" s="53"/>
      <c r="G32" s="54"/>
    </row>
    <row r="33" spans="1:7" ht="17.399999999999999">
      <c r="A33" s="53"/>
      <c r="B33" s="53"/>
      <c r="C33" s="53"/>
      <c r="D33" s="53"/>
      <c r="E33" s="53"/>
      <c r="F33" s="53" t="s">
        <v>24</v>
      </c>
      <c r="G33" s="58">
        <f>G27+G29+G31</f>
        <v>825</v>
      </c>
    </row>
    <row r="34" spans="1:7" ht="17.399999999999999">
      <c r="A34" s="53"/>
      <c r="B34" s="53"/>
      <c r="C34" s="53"/>
      <c r="D34" s="53"/>
      <c r="E34" s="53"/>
      <c r="F34" s="53"/>
      <c r="G34" s="53"/>
    </row>
    <row r="35" spans="1:7" ht="17.399999999999999">
      <c r="F35" s="53" t="s">
        <v>25</v>
      </c>
      <c r="G35" s="55">
        <f>G33*22%</f>
        <v>181.5</v>
      </c>
    </row>
    <row r="36" spans="1:7" ht="17.399999999999999">
      <c r="F36" s="59"/>
      <c r="G36" s="59"/>
    </row>
    <row r="37" spans="1:7" ht="17.399999999999999">
      <c r="F37" s="59" t="s">
        <v>26</v>
      </c>
      <c r="G37" s="59" t="s">
        <v>27</v>
      </c>
    </row>
    <row r="38" spans="1:7" ht="17.399999999999999">
      <c r="F38" s="59"/>
      <c r="G38" s="59"/>
    </row>
    <row r="39" spans="1:7" ht="17.399999999999999">
      <c r="F39" s="59" t="s">
        <v>28</v>
      </c>
      <c r="G39" s="58">
        <f>SUM(G33:G37)</f>
        <v>1006.5</v>
      </c>
    </row>
  </sheetData>
  <mergeCells count="3">
    <mergeCell ref="A1:G1"/>
    <mergeCell ref="A17:E17"/>
    <mergeCell ref="A18:E18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</dc:creator>
  <cp:lastModifiedBy>Andrea</cp:lastModifiedBy>
  <dcterms:created xsi:type="dcterms:W3CDTF">2015-02-05T10:47:14Z</dcterms:created>
  <dcterms:modified xsi:type="dcterms:W3CDTF">2015-02-05T10:48:28Z</dcterms:modified>
</cp:coreProperties>
</file>